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endra\Desktop\INWESTYCJE\A Inwestycje 2018\A Inwestycje 2018\Parlin świetlica - elewacja\"/>
    </mc:Choice>
  </mc:AlternateContent>
  <xr:revisionPtr revIDLastSave="0" documentId="13_ncr:1_{5C5B1D26-309B-417D-B5E5-64C04BFC051D}" xr6:coauthVersionLast="34" xr6:coauthVersionMax="34" xr10:uidLastSave="{00000000-0000-0000-0000-000000000000}"/>
  <bookViews>
    <workbookView xWindow="0" yWindow="0" windowWidth="23040" windowHeight="9072" xr2:uid="{8C1B4A6F-087A-4476-8B92-5E651618E612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s="1"/>
  <c r="H29" i="1" l="1"/>
  <c r="F28" i="1"/>
  <c r="H28" i="1" s="1"/>
  <c r="H19" i="1"/>
  <c r="C19" i="1"/>
  <c r="H27" i="1"/>
  <c r="H26" i="1"/>
  <c r="H25" i="1"/>
  <c r="F26" i="1"/>
  <c r="F25" i="1"/>
  <c r="H18" i="1"/>
  <c r="H9" i="1"/>
  <c r="H17" i="1"/>
  <c r="F16" i="1"/>
  <c r="H16" i="1" s="1"/>
  <c r="F15" i="1"/>
  <c r="F8" i="1"/>
  <c r="H8" i="1" s="1"/>
  <c r="H15" i="1"/>
  <c r="F14" i="1"/>
  <c r="H14" i="1" s="1"/>
  <c r="F12" i="1"/>
  <c r="H12" i="1" s="1"/>
  <c r="F11" i="1"/>
  <c r="F10" i="1" s="1"/>
  <c r="H10" i="1" s="1"/>
  <c r="H7" i="1"/>
  <c r="H11" i="1"/>
  <c r="H13" i="1"/>
  <c r="H6" i="1"/>
  <c r="H20" i="1" s="1"/>
  <c r="H30" i="1" l="1"/>
  <c r="H31" i="1" s="1"/>
  <c r="H32" i="1" l="1"/>
  <c r="H33" i="1" s="1"/>
</calcChain>
</file>

<file path=xl/sharedStrings.xml><?xml version="1.0" encoding="utf-8"?>
<sst xmlns="http://schemas.openxmlformats.org/spreadsheetml/2006/main" count="77" uniqueCount="62">
  <si>
    <t>Lp.</t>
  </si>
  <si>
    <t>Podstawa</t>
  </si>
  <si>
    <t>Opis</t>
  </si>
  <si>
    <t>Jedn.</t>
  </si>
  <si>
    <t>Ilość</t>
  </si>
  <si>
    <t>Cena jedn.</t>
  </si>
  <si>
    <t>Wartość</t>
  </si>
  <si>
    <t>m</t>
  </si>
  <si>
    <t>szt.</t>
  </si>
  <si>
    <t>m2</t>
  </si>
  <si>
    <t>Razem netto:</t>
  </si>
  <si>
    <t>Podatek VAT(23%)</t>
  </si>
  <si>
    <t>Razem brutto</t>
  </si>
  <si>
    <t>KNNR 2-02 0603-01</t>
  </si>
  <si>
    <t>Odbicie tynków z zaprawy na ścianach</t>
  </si>
  <si>
    <t>KNR 4-01 0728-03</t>
  </si>
  <si>
    <t>Uzupełnienie tynków zewnętrznych</t>
  </si>
  <si>
    <t>KNR 4-01 0535-08</t>
  </si>
  <si>
    <t>Rozebranie obróbrk blacharskich murów ogniowych i parapetów</t>
  </si>
  <si>
    <t>KNR 0-23 2612-01</t>
  </si>
  <si>
    <t>KNR 0-23 2612-06</t>
  </si>
  <si>
    <t>Ocieplenie scian budynków płytami styropianowymi - system STOPTER -przyklejenie warstwy siatki</t>
  </si>
  <si>
    <t>KNR 0-23 2612-04</t>
  </si>
  <si>
    <t>Ocieplenie scian budynków płytami styropianowymi - system STOPTER - przymocowanie płyt za pomocą dybli</t>
  </si>
  <si>
    <t>szt</t>
  </si>
  <si>
    <t>KNR 0-23 2612-08</t>
  </si>
  <si>
    <t>Ocieplenie scian budynków płytami styropianowymi - system STOPTER - ochrona narozników wypukłych kątownikiem metalowym</t>
  </si>
  <si>
    <t>NNRNKB 202 0541-02</t>
  </si>
  <si>
    <t>Obróbki blacharski z blachy powlekanej o szerokości w rozw. ponad 25 cm (2 murki ogniowe + parapety 30 szt.)</t>
  </si>
  <si>
    <t>Tynkowanie</t>
  </si>
  <si>
    <t xml:space="preserve">KNNR 50614-020-
020 </t>
  </si>
  <si>
    <t>mb</t>
  </si>
  <si>
    <t xml:space="preserve">Złącza kontrolne, połączenie drut-bednarka w instalacji 
odgromowej (zamontowanie skrzynek/drzwiczek)  </t>
  </si>
  <si>
    <t>KNNR 50612-050</t>
  </si>
  <si>
    <t>KNR 401/535/6</t>
  </si>
  <si>
    <t xml:space="preserve"> Rozebranie rur spustowych stalowych (do ponownego montażu)</t>
  </si>
  <si>
    <t xml:space="preserve">
Przygotowanie starego podłoża pod docieplenie metodą lekką - mokrą, oczyszczenie  mechaniczne i zmycie</t>
  </si>
  <si>
    <t>KNR 23/2611/1</t>
  </si>
  <si>
    <t>KNRW 202/531/4</t>
  </si>
  <si>
    <t>KNR 0-23 0931-01</t>
  </si>
  <si>
    <t>Wyprawa elewacyjna cienkowarstwowa z tynku mineralnego np.. ATLAS CERMIT DR 20 lub SN 20 gr. 2mm wykonana ręcznie</t>
  </si>
  <si>
    <t>KNR 0-23 0931-02</t>
  </si>
  <si>
    <t>Ocieplenie scian budynków płytami styropianowymi - system STOPTER -przyklejenie płyt styropianowych do ścian gr. 8 cm + ościeża 2 cm</t>
  </si>
  <si>
    <t>Rury spustowe (montaż zdemontowanych rur spustowych)</t>
  </si>
  <si>
    <t xml:space="preserve">Demontaż i ponowny montaż po wykonaniu robót elewacyjnych opraw oświetleniowych przykręcanych wraz z 
podłączeniem
</t>
  </si>
  <si>
    <t>Kalkulacja własna</t>
  </si>
  <si>
    <t xml:space="preserve">Demontaż krat okiennych
</t>
  </si>
  <si>
    <t>Razem dział: Tynkowanie</t>
  </si>
  <si>
    <t>KNR 33/28/1 (1)</t>
  </si>
  <si>
    <t xml:space="preserve">
Malowanie elewacji po uprzednim przygotowaniu podłoża, farba fasadowa - kolor (malowanie okapu, cokołu, murka ogniowego od strony dachu)</t>
  </si>
  <si>
    <t>Malowanie dwukrotne farbą olejną stolarki drzwiowej, uprzednio malowanych o powierzchni ponad 1m2 - drzwi (kolor brąz)</t>
  </si>
  <si>
    <t>KNR-W 4-01
1209/08</t>
  </si>
  <si>
    <t>KOSZTORYS INWESTORSKI (szacunkowy)</t>
  </si>
  <si>
    <r>
      <rPr>
        <b/>
        <sz val="16"/>
        <color theme="1"/>
        <rFont val="Calibri"/>
        <family val="2"/>
        <charset val="238"/>
        <scheme val="minor"/>
      </rPr>
      <t>Modernizacja budynku świetlicy wiejskiej w Parlinie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</si>
  <si>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Ściana nadziemia - ocieplenie</t>
  </si>
  <si>
    <t>Razem dział: Ściana nadziemia - ocieplenie</t>
  </si>
  <si>
    <t>Wyprawa elewacyjna cienkowarstwowa z tynku mineralnego np. ATLAS CERMIT DR 20 lub SN 20 gr.(lub równoważny) 2mm wykonana ręcznie - nałozenie podkładowej masy tynkarskiej np. CERPLAST</t>
  </si>
  <si>
    <t xml:space="preserve">Osłony o długości do 2,5 m,przewodów uziemiających 
na podłożu z gazobetonu tynkowanego z rur Arot typu SV 32 o długości ponad 2,5 m </t>
  </si>
  <si>
    <t>Dach - pokrycie dachowe</t>
  </si>
  <si>
    <t>KNR 2-02W
0504-01</t>
  </si>
  <si>
    <r>
      <t>Pokrycie dachu papą termozgrzewalną nawierzchniową jednowarstwowe -</t>
    </r>
    <r>
      <rPr>
        <b/>
        <sz val="10"/>
        <color rgb="FF000000"/>
        <rFont val="Arial"/>
        <family val="2"/>
        <charset val="238"/>
      </rPr>
      <t xml:space="preserve"> materiał inwestora</t>
    </r>
  </si>
  <si>
    <t>Razem dział: Dach - pokrycie dachowe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</si>
</sst>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D5A-2849-4CA1-977A-FD78B105D6D7}">
  <sheetPr>
    <pageSetUpPr fitToPage="1"/>
  </sheetPr>
  <dimension ref="A1:H34"/>
  <sheetViews>
    <sheetView tabSelected="1" workbookViewId="0">
      <selection activeCell="I42" sqref="I42"/>
    </sheetView>
  </sheetViews>
  <sheetFormatPr defaultRowHeight="15.6" x14ac:dyDescent="0.3"/>
  <cols>
    <col min="2" max="2" width="9.109375" style="34" customWidth="1"/>
    <col min="3" max="3" width="14" style="34" customWidth="1"/>
    <col min="4" max="4" width="56.5546875" style="35" customWidth="1"/>
    <col min="5" max="5" width="7.33203125" style="34" customWidth="1"/>
    <col min="6" max="6" width="9.109375" style="36" customWidth="1"/>
    <col min="8" max="8" width="12.109375" style="37" bestFit="1" customWidth="1"/>
    <col min="258" max="258" width="9.109375" customWidth="1"/>
    <col min="259" max="259" width="14" customWidth="1"/>
    <col min="260" max="260" width="56.5546875" customWidth="1"/>
    <col min="261" max="261" width="7.33203125" customWidth="1"/>
    <col min="262" max="262" width="9.109375" customWidth="1"/>
    <col min="264" max="264" width="12.109375" bestFit="1" customWidth="1"/>
    <col min="514" max="514" width="9.109375" customWidth="1"/>
    <col min="515" max="515" width="14" customWidth="1"/>
    <col min="516" max="516" width="56.5546875" customWidth="1"/>
    <col min="517" max="517" width="7.33203125" customWidth="1"/>
    <col min="518" max="518" width="9.109375" customWidth="1"/>
    <col min="520" max="520" width="12.109375" bestFit="1" customWidth="1"/>
    <col min="770" max="770" width="9.109375" customWidth="1"/>
    <col min="771" max="771" width="14" customWidth="1"/>
    <col min="772" max="772" width="56.5546875" customWidth="1"/>
    <col min="773" max="773" width="7.33203125" customWidth="1"/>
    <col min="774" max="774" width="9.109375" customWidth="1"/>
    <col min="776" max="776" width="12.109375" bestFit="1" customWidth="1"/>
    <col min="1026" max="1026" width="9.109375" customWidth="1"/>
    <col min="1027" max="1027" width="14" customWidth="1"/>
    <col min="1028" max="1028" width="56.5546875" customWidth="1"/>
    <col min="1029" max="1029" width="7.33203125" customWidth="1"/>
    <col min="1030" max="1030" width="9.109375" customWidth="1"/>
    <col min="1032" max="1032" width="12.109375" bestFit="1" customWidth="1"/>
    <col min="1282" max="1282" width="9.109375" customWidth="1"/>
    <col min="1283" max="1283" width="14" customWidth="1"/>
    <col min="1284" max="1284" width="56.5546875" customWidth="1"/>
    <col min="1285" max="1285" width="7.33203125" customWidth="1"/>
    <col min="1286" max="1286" width="9.109375" customWidth="1"/>
    <col min="1288" max="1288" width="12.109375" bestFit="1" customWidth="1"/>
    <col min="1538" max="1538" width="9.109375" customWidth="1"/>
    <col min="1539" max="1539" width="14" customWidth="1"/>
    <col min="1540" max="1540" width="56.5546875" customWidth="1"/>
    <col min="1541" max="1541" width="7.33203125" customWidth="1"/>
    <col min="1542" max="1542" width="9.109375" customWidth="1"/>
    <col min="1544" max="1544" width="12.109375" bestFit="1" customWidth="1"/>
    <col min="1794" max="1794" width="9.109375" customWidth="1"/>
    <col min="1795" max="1795" width="14" customWidth="1"/>
    <col min="1796" max="1796" width="56.5546875" customWidth="1"/>
    <col min="1797" max="1797" width="7.33203125" customWidth="1"/>
    <col min="1798" max="1798" width="9.109375" customWidth="1"/>
    <col min="1800" max="1800" width="12.109375" bestFit="1" customWidth="1"/>
    <col min="2050" max="2050" width="9.109375" customWidth="1"/>
    <col min="2051" max="2051" width="14" customWidth="1"/>
    <col min="2052" max="2052" width="56.5546875" customWidth="1"/>
    <col min="2053" max="2053" width="7.33203125" customWidth="1"/>
    <col min="2054" max="2054" width="9.109375" customWidth="1"/>
    <col min="2056" max="2056" width="12.109375" bestFit="1" customWidth="1"/>
    <col min="2306" max="2306" width="9.109375" customWidth="1"/>
    <col min="2307" max="2307" width="14" customWidth="1"/>
    <col min="2308" max="2308" width="56.5546875" customWidth="1"/>
    <col min="2309" max="2309" width="7.33203125" customWidth="1"/>
    <col min="2310" max="2310" width="9.109375" customWidth="1"/>
    <col min="2312" max="2312" width="12.109375" bestFit="1" customWidth="1"/>
    <col min="2562" max="2562" width="9.109375" customWidth="1"/>
    <col min="2563" max="2563" width="14" customWidth="1"/>
    <col min="2564" max="2564" width="56.5546875" customWidth="1"/>
    <col min="2565" max="2565" width="7.33203125" customWidth="1"/>
    <col min="2566" max="2566" width="9.109375" customWidth="1"/>
    <col min="2568" max="2568" width="12.109375" bestFit="1" customWidth="1"/>
    <col min="2818" max="2818" width="9.109375" customWidth="1"/>
    <col min="2819" max="2819" width="14" customWidth="1"/>
    <col min="2820" max="2820" width="56.5546875" customWidth="1"/>
    <col min="2821" max="2821" width="7.33203125" customWidth="1"/>
    <col min="2822" max="2822" width="9.109375" customWidth="1"/>
    <col min="2824" max="2824" width="12.109375" bestFit="1" customWidth="1"/>
    <col min="3074" max="3074" width="9.109375" customWidth="1"/>
    <col min="3075" max="3075" width="14" customWidth="1"/>
    <col min="3076" max="3076" width="56.5546875" customWidth="1"/>
    <col min="3077" max="3077" width="7.33203125" customWidth="1"/>
    <col min="3078" max="3078" width="9.109375" customWidth="1"/>
    <col min="3080" max="3080" width="12.109375" bestFit="1" customWidth="1"/>
    <col min="3330" max="3330" width="9.109375" customWidth="1"/>
    <col min="3331" max="3331" width="14" customWidth="1"/>
    <col min="3332" max="3332" width="56.5546875" customWidth="1"/>
    <col min="3333" max="3333" width="7.33203125" customWidth="1"/>
    <col min="3334" max="3334" width="9.109375" customWidth="1"/>
    <col min="3336" max="3336" width="12.109375" bestFit="1" customWidth="1"/>
    <col min="3586" max="3586" width="9.109375" customWidth="1"/>
    <col min="3587" max="3587" width="14" customWidth="1"/>
    <col min="3588" max="3588" width="56.5546875" customWidth="1"/>
    <col min="3589" max="3589" width="7.33203125" customWidth="1"/>
    <col min="3590" max="3590" width="9.109375" customWidth="1"/>
    <col min="3592" max="3592" width="12.109375" bestFit="1" customWidth="1"/>
    <col min="3842" max="3842" width="9.109375" customWidth="1"/>
    <col min="3843" max="3843" width="14" customWidth="1"/>
    <col min="3844" max="3844" width="56.5546875" customWidth="1"/>
    <col min="3845" max="3845" width="7.33203125" customWidth="1"/>
    <col min="3846" max="3846" width="9.109375" customWidth="1"/>
    <col min="3848" max="3848" width="12.109375" bestFit="1" customWidth="1"/>
    <col min="4098" max="4098" width="9.109375" customWidth="1"/>
    <col min="4099" max="4099" width="14" customWidth="1"/>
    <col min="4100" max="4100" width="56.5546875" customWidth="1"/>
    <col min="4101" max="4101" width="7.33203125" customWidth="1"/>
    <col min="4102" max="4102" width="9.109375" customWidth="1"/>
    <col min="4104" max="4104" width="12.109375" bestFit="1" customWidth="1"/>
    <col min="4354" max="4354" width="9.109375" customWidth="1"/>
    <col min="4355" max="4355" width="14" customWidth="1"/>
    <col min="4356" max="4356" width="56.5546875" customWidth="1"/>
    <col min="4357" max="4357" width="7.33203125" customWidth="1"/>
    <col min="4358" max="4358" width="9.109375" customWidth="1"/>
    <col min="4360" max="4360" width="12.109375" bestFit="1" customWidth="1"/>
    <col min="4610" max="4610" width="9.109375" customWidth="1"/>
    <col min="4611" max="4611" width="14" customWidth="1"/>
    <col min="4612" max="4612" width="56.5546875" customWidth="1"/>
    <col min="4613" max="4613" width="7.33203125" customWidth="1"/>
    <col min="4614" max="4614" width="9.109375" customWidth="1"/>
    <col min="4616" max="4616" width="12.109375" bestFit="1" customWidth="1"/>
    <col min="4866" max="4866" width="9.109375" customWidth="1"/>
    <col min="4867" max="4867" width="14" customWidth="1"/>
    <col min="4868" max="4868" width="56.5546875" customWidth="1"/>
    <col min="4869" max="4869" width="7.33203125" customWidth="1"/>
    <col min="4870" max="4870" width="9.109375" customWidth="1"/>
    <col min="4872" max="4872" width="12.109375" bestFit="1" customWidth="1"/>
    <col min="5122" max="5122" width="9.109375" customWidth="1"/>
    <col min="5123" max="5123" width="14" customWidth="1"/>
    <col min="5124" max="5124" width="56.5546875" customWidth="1"/>
    <col min="5125" max="5125" width="7.33203125" customWidth="1"/>
    <col min="5126" max="5126" width="9.109375" customWidth="1"/>
    <col min="5128" max="5128" width="12.109375" bestFit="1" customWidth="1"/>
    <col min="5378" max="5378" width="9.109375" customWidth="1"/>
    <col min="5379" max="5379" width="14" customWidth="1"/>
    <col min="5380" max="5380" width="56.5546875" customWidth="1"/>
    <col min="5381" max="5381" width="7.33203125" customWidth="1"/>
    <col min="5382" max="5382" width="9.109375" customWidth="1"/>
    <col min="5384" max="5384" width="12.109375" bestFit="1" customWidth="1"/>
    <col min="5634" max="5634" width="9.109375" customWidth="1"/>
    <col min="5635" max="5635" width="14" customWidth="1"/>
    <col min="5636" max="5636" width="56.5546875" customWidth="1"/>
    <col min="5637" max="5637" width="7.33203125" customWidth="1"/>
    <col min="5638" max="5638" width="9.109375" customWidth="1"/>
    <col min="5640" max="5640" width="12.109375" bestFit="1" customWidth="1"/>
    <col min="5890" max="5890" width="9.109375" customWidth="1"/>
    <col min="5891" max="5891" width="14" customWidth="1"/>
    <col min="5892" max="5892" width="56.5546875" customWidth="1"/>
    <col min="5893" max="5893" width="7.33203125" customWidth="1"/>
    <col min="5894" max="5894" width="9.109375" customWidth="1"/>
    <col min="5896" max="5896" width="12.109375" bestFit="1" customWidth="1"/>
    <col min="6146" max="6146" width="9.109375" customWidth="1"/>
    <col min="6147" max="6147" width="14" customWidth="1"/>
    <col min="6148" max="6148" width="56.5546875" customWidth="1"/>
    <col min="6149" max="6149" width="7.33203125" customWidth="1"/>
    <col min="6150" max="6150" width="9.109375" customWidth="1"/>
    <col min="6152" max="6152" width="12.109375" bestFit="1" customWidth="1"/>
    <col min="6402" max="6402" width="9.109375" customWidth="1"/>
    <col min="6403" max="6403" width="14" customWidth="1"/>
    <col min="6404" max="6404" width="56.5546875" customWidth="1"/>
    <col min="6405" max="6405" width="7.33203125" customWidth="1"/>
    <col min="6406" max="6406" width="9.109375" customWidth="1"/>
    <col min="6408" max="6408" width="12.109375" bestFit="1" customWidth="1"/>
    <col min="6658" max="6658" width="9.109375" customWidth="1"/>
    <col min="6659" max="6659" width="14" customWidth="1"/>
    <col min="6660" max="6660" width="56.5546875" customWidth="1"/>
    <col min="6661" max="6661" width="7.33203125" customWidth="1"/>
    <col min="6662" max="6662" width="9.109375" customWidth="1"/>
    <col min="6664" max="6664" width="12.109375" bestFit="1" customWidth="1"/>
    <col min="6914" max="6914" width="9.109375" customWidth="1"/>
    <col min="6915" max="6915" width="14" customWidth="1"/>
    <col min="6916" max="6916" width="56.5546875" customWidth="1"/>
    <col min="6917" max="6917" width="7.33203125" customWidth="1"/>
    <col min="6918" max="6918" width="9.109375" customWidth="1"/>
    <col min="6920" max="6920" width="12.109375" bestFit="1" customWidth="1"/>
    <col min="7170" max="7170" width="9.109375" customWidth="1"/>
    <col min="7171" max="7171" width="14" customWidth="1"/>
    <col min="7172" max="7172" width="56.5546875" customWidth="1"/>
    <col min="7173" max="7173" width="7.33203125" customWidth="1"/>
    <col min="7174" max="7174" width="9.109375" customWidth="1"/>
    <col min="7176" max="7176" width="12.109375" bestFit="1" customWidth="1"/>
    <col min="7426" max="7426" width="9.109375" customWidth="1"/>
    <col min="7427" max="7427" width="14" customWidth="1"/>
    <col min="7428" max="7428" width="56.5546875" customWidth="1"/>
    <col min="7429" max="7429" width="7.33203125" customWidth="1"/>
    <col min="7430" max="7430" width="9.109375" customWidth="1"/>
    <col min="7432" max="7432" width="12.109375" bestFit="1" customWidth="1"/>
    <col min="7682" max="7682" width="9.109375" customWidth="1"/>
    <col min="7683" max="7683" width="14" customWidth="1"/>
    <col min="7684" max="7684" width="56.5546875" customWidth="1"/>
    <col min="7685" max="7685" width="7.33203125" customWidth="1"/>
    <col min="7686" max="7686" width="9.109375" customWidth="1"/>
    <col min="7688" max="7688" width="12.109375" bestFit="1" customWidth="1"/>
    <col min="7938" max="7938" width="9.109375" customWidth="1"/>
    <col min="7939" max="7939" width="14" customWidth="1"/>
    <col min="7940" max="7940" width="56.5546875" customWidth="1"/>
    <col min="7941" max="7941" width="7.33203125" customWidth="1"/>
    <col min="7942" max="7942" width="9.109375" customWidth="1"/>
    <col min="7944" max="7944" width="12.109375" bestFit="1" customWidth="1"/>
    <col min="8194" max="8194" width="9.109375" customWidth="1"/>
    <col min="8195" max="8195" width="14" customWidth="1"/>
    <col min="8196" max="8196" width="56.5546875" customWidth="1"/>
    <col min="8197" max="8197" width="7.33203125" customWidth="1"/>
    <col min="8198" max="8198" width="9.109375" customWidth="1"/>
    <col min="8200" max="8200" width="12.109375" bestFit="1" customWidth="1"/>
    <col min="8450" max="8450" width="9.109375" customWidth="1"/>
    <col min="8451" max="8451" width="14" customWidth="1"/>
    <col min="8452" max="8452" width="56.5546875" customWidth="1"/>
    <col min="8453" max="8453" width="7.33203125" customWidth="1"/>
    <col min="8454" max="8454" width="9.109375" customWidth="1"/>
    <col min="8456" max="8456" width="12.109375" bestFit="1" customWidth="1"/>
    <col min="8706" max="8706" width="9.109375" customWidth="1"/>
    <col min="8707" max="8707" width="14" customWidth="1"/>
    <col min="8708" max="8708" width="56.5546875" customWidth="1"/>
    <col min="8709" max="8709" width="7.33203125" customWidth="1"/>
    <col min="8710" max="8710" width="9.109375" customWidth="1"/>
    <col min="8712" max="8712" width="12.109375" bestFit="1" customWidth="1"/>
    <col min="8962" max="8962" width="9.109375" customWidth="1"/>
    <col min="8963" max="8963" width="14" customWidth="1"/>
    <col min="8964" max="8964" width="56.5546875" customWidth="1"/>
    <col min="8965" max="8965" width="7.33203125" customWidth="1"/>
    <col min="8966" max="8966" width="9.109375" customWidth="1"/>
    <col min="8968" max="8968" width="12.109375" bestFit="1" customWidth="1"/>
    <col min="9218" max="9218" width="9.109375" customWidth="1"/>
    <col min="9219" max="9219" width="14" customWidth="1"/>
    <col min="9220" max="9220" width="56.5546875" customWidth="1"/>
    <col min="9221" max="9221" width="7.33203125" customWidth="1"/>
    <col min="9222" max="9222" width="9.109375" customWidth="1"/>
    <col min="9224" max="9224" width="12.109375" bestFit="1" customWidth="1"/>
    <col min="9474" max="9474" width="9.109375" customWidth="1"/>
    <col min="9475" max="9475" width="14" customWidth="1"/>
    <col min="9476" max="9476" width="56.5546875" customWidth="1"/>
    <col min="9477" max="9477" width="7.33203125" customWidth="1"/>
    <col min="9478" max="9478" width="9.109375" customWidth="1"/>
    <col min="9480" max="9480" width="12.109375" bestFit="1" customWidth="1"/>
    <col min="9730" max="9730" width="9.109375" customWidth="1"/>
    <col min="9731" max="9731" width="14" customWidth="1"/>
    <col min="9732" max="9732" width="56.5546875" customWidth="1"/>
    <col min="9733" max="9733" width="7.33203125" customWidth="1"/>
    <col min="9734" max="9734" width="9.109375" customWidth="1"/>
    <col min="9736" max="9736" width="12.109375" bestFit="1" customWidth="1"/>
    <col min="9986" max="9986" width="9.109375" customWidth="1"/>
    <col min="9987" max="9987" width="14" customWidth="1"/>
    <col min="9988" max="9988" width="56.5546875" customWidth="1"/>
    <col min="9989" max="9989" width="7.33203125" customWidth="1"/>
    <col min="9990" max="9990" width="9.109375" customWidth="1"/>
    <col min="9992" max="9992" width="12.109375" bestFit="1" customWidth="1"/>
    <col min="10242" max="10242" width="9.109375" customWidth="1"/>
    <col min="10243" max="10243" width="14" customWidth="1"/>
    <col min="10244" max="10244" width="56.5546875" customWidth="1"/>
    <col min="10245" max="10245" width="7.33203125" customWidth="1"/>
    <col min="10246" max="10246" width="9.109375" customWidth="1"/>
    <col min="10248" max="10248" width="12.109375" bestFit="1" customWidth="1"/>
    <col min="10498" max="10498" width="9.109375" customWidth="1"/>
    <col min="10499" max="10499" width="14" customWidth="1"/>
    <col min="10500" max="10500" width="56.5546875" customWidth="1"/>
    <col min="10501" max="10501" width="7.33203125" customWidth="1"/>
    <col min="10502" max="10502" width="9.109375" customWidth="1"/>
    <col min="10504" max="10504" width="12.109375" bestFit="1" customWidth="1"/>
    <col min="10754" max="10754" width="9.109375" customWidth="1"/>
    <col min="10755" max="10755" width="14" customWidth="1"/>
    <col min="10756" max="10756" width="56.5546875" customWidth="1"/>
    <col min="10757" max="10757" width="7.33203125" customWidth="1"/>
    <col min="10758" max="10758" width="9.109375" customWidth="1"/>
    <col min="10760" max="10760" width="12.109375" bestFit="1" customWidth="1"/>
    <col min="11010" max="11010" width="9.109375" customWidth="1"/>
    <col min="11011" max="11011" width="14" customWidth="1"/>
    <col min="11012" max="11012" width="56.5546875" customWidth="1"/>
    <col min="11013" max="11013" width="7.33203125" customWidth="1"/>
    <col min="11014" max="11014" width="9.109375" customWidth="1"/>
    <col min="11016" max="11016" width="12.109375" bestFit="1" customWidth="1"/>
    <col min="11266" max="11266" width="9.109375" customWidth="1"/>
    <col min="11267" max="11267" width="14" customWidth="1"/>
    <col min="11268" max="11268" width="56.5546875" customWidth="1"/>
    <col min="11269" max="11269" width="7.33203125" customWidth="1"/>
    <col min="11270" max="11270" width="9.109375" customWidth="1"/>
    <col min="11272" max="11272" width="12.109375" bestFit="1" customWidth="1"/>
    <col min="11522" max="11522" width="9.109375" customWidth="1"/>
    <col min="11523" max="11523" width="14" customWidth="1"/>
    <col min="11524" max="11524" width="56.5546875" customWidth="1"/>
    <col min="11525" max="11525" width="7.33203125" customWidth="1"/>
    <col min="11526" max="11526" width="9.109375" customWidth="1"/>
    <col min="11528" max="11528" width="12.109375" bestFit="1" customWidth="1"/>
    <col min="11778" max="11778" width="9.109375" customWidth="1"/>
    <col min="11779" max="11779" width="14" customWidth="1"/>
    <col min="11780" max="11780" width="56.5546875" customWidth="1"/>
    <col min="11781" max="11781" width="7.33203125" customWidth="1"/>
    <col min="11782" max="11782" width="9.109375" customWidth="1"/>
    <col min="11784" max="11784" width="12.109375" bestFit="1" customWidth="1"/>
    <col min="12034" max="12034" width="9.109375" customWidth="1"/>
    <col min="12035" max="12035" width="14" customWidth="1"/>
    <col min="12036" max="12036" width="56.5546875" customWidth="1"/>
    <col min="12037" max="12037" width="7.33203125" customWidth="1"/>
    <col min="12038" max="12038" width="9.109375" customWidth="1"/>
    <col min="12040" max="12040" width="12.109375" bestFit="1" customWidth="1"/>
    <col min="12290" max="12290" width="9.109375" customWidth="1"/>
    <col min="12291" max="12291" width="14" customWidth="1"/>
    <col min="12292" max="12292" width="56.5546875" customWidth="1"/>
    <col min="12293" max="12293" width="7.33203125" customWidth="1"/>
    <col min="12294" max="12294" width="9.109375" customWidth="1"/>
    <col min="12296" max="12296" width="12.109375" bestFit="1" customWidth="1"/>
    <col min="12546" max="12546" width="9.109375" customWidth="1"/>
    <col min="12547" max="12547" width="14" customWidth="1"/>
    <col min="12548" max="12548" width="56.5546875" customWidth="1"/>
    <col min="12549" max="12549" width="7.33203125" customWidth="1"/>
    <col min="12550" max="12550" width="9.109375" customWidth="1"/>
    <col min="12552" max="12552" width="12.109375" bestFit="1" customWidth="1"/>
    <col min="12802" max="12802" width="9.109375" customWidth="1"/>
    <col min="12803" max="12803" width="14" customWidth="1"/>
    <col min="12804" max="12804" width="56.5546875" customWidth="1"/>
    <col min="12805" max="12805" width="7.33203125" customWidth="1"/>
    <col min="12806" max="12806" width="9.109375" customWidth="1"/>
    <col min="12808" max="12808" width="12.109375" bestFit="1" customWidth="1"/>
    <col min="13058" max="13058" width="9.109375" customWidth="1"/>
    <col min="13059" max="13059" width="14" customWidth="1"/>
    <col min="13060" max="13060" width="56.5546875" customWidth="1"/>
    <col min="13061" max="13061" width="7.33203125" customWidth="1"/>
    <col min="13062" max="13062" width="9.109375" customWidth="1"/>
    <col min="13064" max="13064" width="12.109375" bestFit="1" customWidth="1"/>
    <col min="13314" max="13314" width="9.109375" customWidth="1"/>
    <col min="13315" max="13315" width="14" customWidth="1"/>
    <col min="13316" max="13316" width="56.5546875" customWidth="1"/>
    <col min="13317" max="13317" width="7.33203125" customWidth="1"/>
    <col min="13318" max="13318" width="9.109375" customWidth="1"/>
    <col min="13320" max="13320" width="12.109375" bestFit="1" customWidth="1"/>
    <col min="13570" max="13570" width="9.109375" customWidth="1"/>
    <col min="13571" max="13571" width="14" customWidth="1"/>
    <col min="13572" max="13572" width="56.5546875" customWidth="1"/>
    <col min="13573" max="13573" width="7.33203125" customWidth="1"/>
    <col min="13574" max="13574" width="9.109375" customWidth="1"/>
    <col min="13576" max="13576" width="12.109375" bestFit="1" customWidth="1"/>
    <col min="13826" max="13826" width="9.109375" customWidth="1"/>
    <col min="13827" max="13827" width="14" customWidth="1"/>
    <col min="13828" max="13828" width="56.5546875" customWidth="1"/>
    <col min="13829" max="13829" width="7.33203125" customWidth="1"/>
    <col min="13830" max="13830" width="9.109375" customWidth="1"/>
    <col min="13832" max="13832" width="12.109375" bestFit="1" customWidth="1"/>
    <col min="14082" max="14082" width="9.109375" customWidth="1"/>
    <col min="14083" max="14083" width="14" customWidth="1"/>
    <col min="14084" max="14084" width="56.5546875" customWidth="1"/>
    <col min="14085" max="14085" width="7.33203125" customWidth="1"/>
    <col min="14086" max="14086" width="9.109375" customWidth="1"/>
    <col min="14088" max="14088" width="12.109375" bestFit="1" customWidth="1"/>
    <col min="14338" max="14338" width="9.109375" customWidth="1"/>
    <col min="14339" max="14339" width="14" customWidth="1"/>
    <col min="14340" max="14340" width="56.5546875" customWidth="1"/>
    <col min="14341" max="14341" width="7.33203125" customWidth="1"/>
    <col min="14342" max="14342" width="9.109375" customWidth="1"/>
    <col min="14344" max="14344" width="12.109375" bestFit="1" customWidth="1"/>
    <col min="14594" max="14594" width="9.109375" customWidth="1"/>
    <col min="14595" max="14595" width="14" customWidth="1"/>
    <col min="14596" max="14596" width="56.5546875" customWidth="1"/>
    <col min="14597" max="14597" width="7.33203125" customWidth="1"/>
    <col min="14598" max="14598" width="9.109375" customWidth="1"/>
    <col min="14600" max="14600" width="12.109375" bestFit="1" customWidth="1"/>
    <col min="14850" max="14850" width="9.109375" customWidth="1"/>
    <col min="14851" max="14851" width="14" customWidth="1"/>
    <col min="14852" max="14852" width="56.5546875" customWidth="1"/>
    <col min="14853" max="14853" width="7.33203125" customWidth="1"/>
    <col min="14854" max="14854" width="9.109375" customWidth="1"/>
    <col min="14856" max="14856" width="12.109375" bestFit="1" customWidth="1"/>
    <col min="15106" max="15106" width="9.109375" customWidth="1"/>
    <col min="15107" max="15107" width="14" customWidth="1"/>
    <col min="15108" max="15108" width="56.5546875" customWidth="1"/>
    <col min="15109" max="15109" width="7.33203125" customWidth="1"/>
    <col min="15110" max="15110" width="9.109375" customWidth="1"/>
    <col min="15112" max="15112" width="12.109375" bestFit="1" customWidth="1"/>
    <col min="15362" max="15362" width="9.109375" customWidth="1"/>
    <col min="15363" max="15363" width="14" customWidth="1"/>
    <col min="15364" max="15364" width="56.5546875" customWidth="1"/>
    <col min="15365" max="15365" width="7.33203125" customWidth="1"/>
    <col min="15366" max="15366" width="9.109375" customWidth="1"/>
    <col min="15368" max="15368" width="12.109375" bestFit="1" customWidth="1"/>
    <col min="15618" max="15618" width="9.109375" customWidth="1"/>
    <col min="15619" max="15619" width="14" customWidth="1"/>
    <col min="15620" max="15620" width="56.5546875" customWidth="1"/>
    <col min="15621" max="15621" width="7.33203125" customWidth="1"/>
    <col min="15622" max="15622" width="9.109375" customWidth="1"/>
    <col min="15624" max="15624" width="12.109375" bestFit="1" customWidth="1"/>
    <col min="15874" max="15874" width="9.109375" customWidth="1"/>
    <col min="15875" max="15875" width="14" customWidth="1"/>
    <col min="15876" max="15876" width="56.5546875" customWidth="1"/>
    <col min="15877" max="15877" width="7.33203125" customWidth="1"/>
    <col min="15878" max="15878" width="9.109375" customWidth="1"/>
    <col min="15880" max="15880" width="12.109375" bestFit="1" customWidth="1"/>
    <col min="16130" max="16130" width="9.109375" customWidth="1"/>
    <col min="16131" max="16131" width="14" customWidth="1"/>
    <col min="16132" max="16132" width="56.5546875" customWidth="1"/>
    <col min="16133" max="16133" width="7.33203125" customWidth="1"/>
    <col min="16134" max="16134" width="9.109375" customWidth="1"/>
    <col min="16136" max="16136" width="12.109375" bestFit="1" customWidth="1"/>
  </cols>
  <sheetData>
    <row r="1" spans="1:8" ht="15.6" customHeight="1" x14ac:dyDescent="0.35">
      <c r="A1" s="46" t="s">
        <v>52</v>
      </c>
      <c r="B1" s="46"/>
      <c r="C1" s="46"/>
      <c r="D1" s="46"/>
      <c r="E1" s="46"/>
      <c r="F1" s="46"/>
      <c r="G1" s="46"/>
      <c r="H1" s="46"/>
    </row>
    <row r="2" spans="1:8" ht="60.6" customHeight="1" x14ac:dyDescent="0.4">
      <c r="A2" s="47" t="s">
        <v>53</v>
      </c>
      <c r="B2" s="48"/>
      <c r="C2" s="48"/>
      <c r="D2" s="48"/>
      <c r="E2" s="48"/>
      <c r="F2" s="48"/>
      <c r="G2" s="48"/>
      <c r="H2" s="48"/>
    </row>
    <row r="3" spans="1:8" s="45" customFormat="1" ht="15.6" customHeight="1" x14ac:dyDescent="0.3"/>
    <row r="4" spans="1:8" ht="26.4" x14ac:dyDescent="0.3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3" t="s">
        <v>5</v>
      </c>
      <c r="H4" s="3" t="s">
        <v>6</v>
      </c>
    </row>
    <row r="5" spans="1:8" ht="14.4" x14ac:dyDescent="0.3">
      <c r="B5" s="4"/>
      <c r="C5" s="4"/>
      <c r="D5" s="5" t="s">
        <v>54</v>
      </c>
      <c r="E5" s="4"/>
      <c r="F5" s="6"/>
      <c r="G5" s="7"/>
      <c r="H5" s="7"/>
    </row>
    <row r="6" spans="1:8" ht="26.4" x14ac:dyDescent="0.3">
      <c r="B6" s="8">
        <v>1</v>
      </c>
      <c r="C6" s="8" t="s">
        <v>13</v>
      </c>
      <c r="D6" s="9" t="s">
        <v>14</v>
      </c>
      <c r="E6" s="8" t="s">
        <v>9</v>
      </c>
      <c r="F6" s="10">
        <v>10</v>
      </c>
      <c r="G6" s="11"/>
      <c r="H6" s="11">
        <f>F6*G6</f>
        <v>0</v>
      </c>
    </row>
    <row r="7" spans="1:8" ht="26.4" x14ac:dyDescent="0.3">
      <c r="B7" s="8">
        <v>2</v>
      </c>
      <c r="C7" s="8" t="s">
        <v>15</v>
      </c>
      <c r="D7" s="9" t="s">
        <v>16</v>
      </c>
      <c r="E7" s="8" t="s">
        <v>9</v>
      </c>
      <c r="F7" s="10">
        <v>10</v>
      </c>
      <c r="G7" s="11"/>
      <c r="H7" s="11">
        <f t="shared" ref="H7:H19" si="0">F7*G7</f>
        <v>0</v>
      </c>
    </row>
    <row r="8" spans="1:8" ht="26.4" x14ac:dyDescent="0.3">
      <c r="B8" s="8">
        <v>3</v>
      </c>
      <c r="C8" s="8" t="s">
        <v>17</v>
      </c>
      <c r="D8" s="9" t="s">
        <v>18</v>
      </c>
      <c r="E8" s="8" t="s">
        <v>9</v>
      </c>
      <c r="F8" s="10">
        <f>(0.2*32*1.1)+(22*0.5)</f>
        <v>18.04</v>
      </c>
      <c r="G8" s="11"/>
      <c r="H8" s="11">
        <f t="shared" si="0"/>
        <v>0</v>
      </c>
    </row>
    <row r="9" spans="1:8" ht="14.4" x14ac:dyDescent="0.3">
      <c r="B9" s="8">
        <v>4</v>
      </c>
      <c r="C9" s="8" t="s">
        <v>34</v>
      </c>
      <c r="D9" s="9" t="s">
        <v>35</v>
      </c>
      <c r="E9" s="8" t="s">
        <v>7</v>
      </c>
      <c r="F9" s="10">
        <v>16</v>
      </c>
      <c r="G9" s="11"/>
      <c r="H9" s="11">
        <f t="shared" si="0"/>
        <v>0</v>
      </c>
    </row>
    <row r="10" spans="1:8" ht="34.200000000000003" customHeight="1" x14ac:dyDescent="0.3">
      <c r="B10" s="8">
        <v>5</v>
      </c>
      <c r="C10" s="8" t="s">
        <v>37</v>
      </c>
      <c r="D10" s="39" t="s">
        <v>36</v>
      </c>
      <c r="E10" s="8" t="s">
        <v>9</v>
      </c>
      <c r="F10" s="10">
        <f>F11</f>
        <v>309.64159999999998</v>
      </c>
      <c r="G10" s="11"/>
      <c r="H10" s="11">
        <f t="shared" si="0"/>
        <v>0</v>
      </c>
    </row>
    <row r="11" spans="1:8" ht="39.6" x14ac:dyDescent="0.3">
      <c r="B11" s="8">
        <v>6</v>
      </c>
      <c r="C11" s="8" t="s">
        <v>19</v>
      </c>
      <c r="D11" s="9" t="s">
        <v>42</v>
      </c>
      <c r="E11" s="8" t="s">
        <v>9</v>
      </c>
      <c r="F11" s="10">
        <f>(3.72*29.14*2)+(11*4.22*2)</f>
        <v>309.64159999999998</v>
      </c>
      <c r="G11" s="11"/>
      <c r="H11" s="11">
        <f t="shared" si="0"/>
        <v>0</v>
      </c>
    </row>
    <row r="12" spans="1:8" ht="26.4" x14ac:dyDescent="0.3">
      <c r="B12" s="8">
        <v>7</v>
      </c>
      <c r="C12" s="8" t="s">
        <v>20</v>
      </c>
      <c r="D12" s="9" t="s">
        <v>21</v>
      </c>
      <c r="E12" s="8" t="s">
        <v>9</v>
      </c>
      <c r="F12" s="10">
        <f>F11</f>
        <v>309.64159999999998</v>
      </c>
      <c r="G12" s="11"/>
      <c r="H12" s="11">
        <f t="shared" si="0"/>
        <v>0</v>
      </c>
    </row>
    <row r="13" spans="1:8" ht="26.4" x14ac:dyDescent="0.3">
      <c r="B13" s="8">
        <v>8</v>
      </c>
      <c r="C13" s="8" t="s">
        <v>22</v>
      </c>
      <c r="D13" s="9" t="s">
        <v>23</v>
      </c>
      <c r="E13" s="8" t="s">
        <v>24</v>
      </c>
      <c r="F13" s="10">
        <v>600</v>
      </c>
      <c r="G13" s="11"/>
      <c r="H13" s="11">
        <f t="shared" si="0"/>
        <v>0</v>
      </c>
    </row>
    <row r="14" spans="1:8" ht="39.6" x14ac:dyDescent="0.3">
      <c r="B14" s="8">
        <v>9</v>
      </c>
      <c r="C14" s="8" t="s">
        <v>25</v>
      </c>
      <c r="D14" s="9" t="s">
        <v>26</v>
      </c>
      <c r="E14" s="8" t="s">
        <v>9</v>
      </c>
      <c r="F14" s="10">
        <f>((1.78+1.78+1.13)*30)+(4*4)+(2+2+1.43)+(2*(2+2+1))+(3.57+3.26+3.26)</f>
        <v>182.22</v>
      </c>
      <c r="G14" s="11"/>
      <c r="H14" s="11">
        <f t="shared" si="0"/>
        <v>0</v>
      </c>
    </row>
    <row r="15" spans="1:8" ht="26.4" x14ac:dyDescent="0.3">
      <c r="B15" s="8">
        <v>8</v>
      </c>
      <c r="C15" s="8" t="s">
        <v>27</v>
      </c>
      <c r="D15" s="9" t="s">
        <v>28</v>
      </c>
      <c r="E15" s="8" t="s">
        <v>9</v>
      </c>
      <c r="F15" s="10">
        <f>(0.3*32*1.1)+(22*0.6)</f>
        <v>23.759999999999998</v>
      </c>
      <c r="G15" s="11"/>
      <c r="H15" s="11">
        <f t="shared" si="0"/>
        <v>0</v>
      </c>
    </row>
    <row r="16" spans="1:8" ht="39.6" x14ac:dyDescent="0.3">
      <c r="B16" s="8">
        <v>9</v>
      </c>
      <c r="C16" s="8" t="s">
        <v>30</v>
      </c>
      <c r="D16" s="9" t="s">
        <v>57</v>
      </c>
      <c r="E16" s="8" t="s">
        <v>31</v>
      </c>
      <c r="F16" s="10">
        <f>8*4</f>
        <v>32</v>
      </c>
      <c r="G16" s="11"/>
      <c r="H16" s="11">
        <f t="shared" si="0"/>
        <v>0</v>
      </c>
    </row>
    <row r="17" spans="2:8" ht="26.4" x14ac:dyDescent="0.3">
      <c r="B17" s="8">
        <v>10</v>
      </c>
      <c r="C17" s="8" t="s">
        <v>33</v>
      </c>
      <c r="D17" s="9" t="s">
        <v>32</v>
      </c>
      <c r="E17" s="8" t="s">
        <v>8</v>
      </c>
      <c r="F17" s="10">
        <v>8</v>
      </c>
      <c r="G17" s="11"/>
      <c r="H17" s="11">
        <f t="shared" si="0"/>
        <v>0</v>
      </c>
    </row>
    <row r="18" spans="2:8" ht="52.8" x14ac:dyDescent="0.3">
      <c r="B18" s="8">
        <v>11</v>
      </c>
      <c r="C18" s="8" t="s">
        <v>45</v>
      </c>
      <c r="D18" s="9" t="s">
        <v>44</v>
      </c>
      <c r="E18" s="8" t="s">
        <v>8</v>
      </c>
      <c r="F18" s="10">
        <v>1</v>
      </c>
      <c r="G18" s="11"/>
      <c r="H18" s="11">
        <f t="shared" si="0"/>
        <v>0</v>
      </c>
    </row>
    <row r="19" spans="2:8" ht="29.4" customHeight="1" x14ac:dyDescent="0.3">
      <c r="B19" s="8">
        <v>12</v>
      </c>
      <c r="C19" s="8" t="str">
        <f>C18</f>
        <v>Kalkulacja własna</v>
      </c>
      <c r="D19" s="9" t="s">
        <v>46</v>
      </c>
      <c r="E19" s="8" t="s">
        <v>8</v>
      </c>
      <c r="F19" s="10">
        <v>20</v>
      </c>
      <c r="G19" s="11"/>
      <c r="H19" s="11">
        <f t="shared" si="0"/>
        <v>0</v>
      </c>
    </row>
    <row r="20" spans="2:8" ht="14.4" x14ac:dyDescent="0.3">
      <c r="B20" s="12"/>
      <c r="C20" s="12"/>
      <c r="D20" s="13" t="s">
        <v>55</v>
      </c>
      <c r="E20" s="12"/>
      <c r="F20" s="14"/>
      <c r="G20" s="15"/>
      <c r="H20" s="15">
        <f>SUM(H6:H19)</f>
        <v>0</v>
      </c>
    </row>
    <row r="21" spans="2:8" ht="14.4" x14ac:dyDescent="0.3">
      <c r="B21" s="16">
        <v>2</v>
      </c>
      <c r="C21" s="17"/>
      <c r="D21" s="18" t="s">
        <v>58</v>
      </c>
      <c r="E21" s="17"/>
      <c r="F21" s="19"/>
      <c r="G21" s="20"/>
      <c r="H21" s="20"/>
    </row>
    <row r="22" spans="2:8" s="40" customFormat="1" ht="26.4" x14ac:dyDescent="0.3">
      <c r="B22" s="41">
        <v>13</v>
      </c>
      <c r="C22" s="41" t="s">
        <v>59</v>
      </c>
      <c r="D22" s="42" t="s">
        <v>60</v>
      </c>
      <c r="E22" s="41" t="s">
        <v>9</v>
      </c>
      <c r="F22" s="43">
        <v>10</v>
      </c>
      <c r="G22" s="38"/>
      <c r="H22" s="38">
        <f>F22*G22</f>
        <v>0</v>
      </c>
    </row>
    <row r="23" spans="2:8" ht="14.4" x14ac:dyDescent="0.3">
      <c r="B23" s="12"/>
      <c r="C23" s="12"/>
      <c r="D23" s="13" t="s">
        <v>61</v>
      </c>
      <c r="E23" s="12"/>
      <c r="F23" s="14"/>
      <c r="G23" s="15"/>
      <c r="H23" s="15">
        <f>SUM(H22)</f>
        <v>0</v>
      </c>
    </row>
    <row r="24" spans="2:8" ht="14.4" x14ac:dyDescent="0.3">
      <c r="B24" s="16">
        <v>3</v>
      </c>
      <c r="C24" s="17"/>
      <c r="D24" s="18" t="s">
        <v>29</v>
      </c>
      <c r="E24" s="17"/>
      <c r="F24" s="19"/>
      <c r="G24" s="20"/>
      <c r="H24" s="20"/>
    </row>
    <row r="25" spans="2:8" ht="52.8" x14ac:dyDescent="0.3">
      <c r="B25" s="8">
        <v>14</v>
      </c>
      <c r="C25" s="8" t="s">
        <v>39</v>
      </c>
      <c r="D25" s="9" t="s">
        <v>56</v>
      </c>
      <c r="E25" s="8" t="s">
        <v>9</v>
      </c>
      <c r="F25" s="10">
        <f>F12</f>
        <v>309.64159999999998</v>
      </c>
      <c r="G25" s="38"/>
      <c r="H25" s="38">
        <f>F25*G25</f>
        <v>0</v>
      </c>
    </row>
    <row r="26" spans="2:8" ht="26.4" x14ac:dyDescent="0.3">
      <c r="B26" s="21">
        <v>15</v>
      </c>
      <c r="C26" s="21" t="s">
        <v>41</v>
      </c>
      <c r="D26" s="22" t="s">
        <v>40</v>
      </c>
      <c r="E26" s="21" t="s">
        <v>9</v>
      </c>
      <c r="F26" s="23">
        <f>F25</f>
        <v>309.64159999999998</v>
      </c>
      <c r="G26" s="24"/>
      <c r="H26" s="38">
        <f>F26*G26</f>
        <v>0</v>
      </c>
    </row>
    <row r="27" spans="2:8" ht="26.4" x14ac:dyDescent="0.3">
      <c r="B27" s="21">
        <v>16</v>
      </c>
      <c r="C27" s="21" t="s">
        <v>38</v>
      </c>
      <c r="D27" s="22" t="s">
        <v>43</v>
      </c>
      <c r="E27" s="21" t="s">
        <v>7</v>
      </c>
      <c r="F27" s="23">
        <v>16</v>
      </c>
      <c r="G27" s="24"/>
      <c r="H27" s="38">
        <f>F27*G27</f>
        <v>0</v>
      </c>
    </row>
    <row r="28" spans="2:8" ht="52.8" x14ac:dyDescent="0.3">
      <c r="B28" s="21">
        <v>17</v>
      </c>
      <c r="C28" s="21" t="s">
        <v>48</v>
      </c>
      <c r="D28" s="22" t="s">
        <v>49</v>
      </c>
      <c r="E28" s="21" t="s">
        <v>9</v>
      </c>
      <c r="F28" s="23">
        <f>(2*29.14*0.4)+(2*29.14*0.25)+(2*11*0.25)+(11*0.5*2)</f>
        <v>54.382000000000005</v>
      </c>
      <c r="G28" s="24"/>
      <c r="H28" s="38">
        <f>F28*G28</f>
        <v>0</v>
      </c>
    </row>
    <row r="29" spans="2:8" ht="26.4" x14ac:dyDescent="0.3">
      <c r="B29" s="21">
        <v>18</v>
      </c>
      <c r="C29" s="21" t="s">
        <v>51</v>
      </c>
      <c r="D29" s="22" t="s">
        <v>50</v>
      </c>
      <c r="E29" s="21" t="s">
        <v>9</v>
      </c>
      <c r="F29" s="23">
        <v>4</v>
      </c>
      <c r="G29" s="24"/>
      <c r="H29" s="38">
        <f>F29*G29</f>
        <v>0</v>
      </c>
    </row>
    <row r="30" spans="2:8" ht="14.4" x14ac:dyDescent="0.3">
      <c r="B30" s="25"/>
      <c r="C30" s="25"/>
      <c r="D30" s="26" t="s">
        <v>47</v>
      </c>
      <c r="E30" s="25"/>
      <c r="F30" s="27"/>
      <c r="G30" s="28"/>
      <c r="H30" s="28">
        <f>SUM(H25:H29)</f>
        <v>0</v>
      </c>
    </row>
    <row r="31" spans="2:8" ht="14.4" x14ac:dyDescent="0.3">
      <c r="B31" s="44" t="s">
        <v>10</v>
      </c>
      <c r="C31" s="44"/>
      <c r="D31" s="44"/>
      <c r="E31" s="44"/>
      <c r="F31" s="44"/>
      <c r="G31" s="44"/>
      <c r="H31" s="3">
        <f>H20+H23+H30</f>
        <v>0</v>
      </c>
    </row>
    <row r="32" spans="2:8" ht="14.4" x14ac:dyDescent="0.3">
      <c r="B32" s="44" t="s">
        <v>11</v>
      </c>
      <c r="C32" s="44"/>
      <c r="D32" s="44"/>
      <c r="E32" s="44"/>
      <c r="F32" s="44"/>
      <c r="G32" s="44"/>
      <c r="H32" s="3">
        <f>H31*0.23</f>
        <v>0</v>
      </c>
    </row>
    <row r="33" spans="2:8" ht="14.4" x14ac:dyDescent="0.3">
      <c r="B33" s="44" t="s">
        <v>12</v>
      </c>
      <c r="C33" s="44"/>
      <c r="D33" s="44"/>
      <c r="E33" s="44"/>
      <c r="F33" s="44"/>
      <c r="G33" s="44"/>
      <c r="H33" s="3">
        <f>ROUND(H31+H32,2)</f>
        <v>0</v>
      </c>
    </row>
    <row r="34" spans="2:8" x14ac:dyDescent="0.3">
      <c r="B34" s="29"/>
      <c r="C34" s="29"/>
      <c r="D34" s="30"/>
      <c r="E34" s="29"/>
      <c r="F34" s="31"/>
      <c r="G34" s="32"/>
      <c r="H34" s="33"/>
    </row>
  </sheetData>
  <mergeCells count="6">
    <mergeCell ref="B31:G31"/>
    <mergeCell ref="B32:G32"/>
    <mergeCell ref="B33:G33"/>
    <mergeCell ref="A3:XFD3"/>
    <mergeCell ref="A1:H1"/>
    <mergeCell ref="A2:H2"/>
  </mergeCells>
  <pageMargins left="0.7" right="0.7" top="0.75" bottom="0.75" header="0.3" footer="0.3"/>
  <pageSetup paperSize="9" scale="69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Kendra</dc:creator>
  <cp:lastModifiedBy>Sebastian Kendra</cp:lastModifiedBy>
  <cp:lastPrinted>2018-08-23T07:39:43Z</cp:lastPrinted>
  <dcterms:created xsi:type="dcterms:W3CDTF">2018-07-03T07:38:49Z</dcterms:created>
  <dcterms:modified xsi:type="dcterms:W3CDTF">2018-08-24T11:12:24Z</dcterms:modified>
</cp:coreProperties>
</file>